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ZS\WOM klub. 2022 podsumowanie\"/>
    </mc:Choice>
  </mc:AlternateContent>
  <xr:revisionPtr revIDLastSave="0" documentId="8_{C19AA29F-781E-4643-81C2-BC54971F3B6B}" xr6:coauthVersionLast="36" xr6:coauthVersionMax="36" xr10:uidLastSave="{00000000-0000-0000-0000-000000000000}"/>
  <bookViews>
    <workbookView xWindow="0" yWindow="0" windowWidth="24000" windowHeight="8805" xr2:uid="{00000000-000D-0000-FFFF-FFFF00000000}"/>
  </bookViews>
  <sheets>
    <sheet name="podsumowanie WOM" sheetId="1" r:id="rId1"/>
    <sheet name="Arkusz2" sheetId="2" r:id="rId2"/>
    <sheet name="Arkusz3" sheetId="3" r:id="rId3"/>
  </sheets>
  <definedNames>
    <definedName name="_xlnm._FilterDatabase" localSheetId="0" hidden="1">'podsumowanie WOM'!$B$1:$K$102</definedName>
    <definedName name="dyscyplina">Arkusz3!$C:$C</definedName>
    <definedName name="kat.wiek.">Arkusz3!$B$1:$B$5</definedName>
    <definedName name="kat_w">Arkusz3!$B$2:$B$5</definedName>
    <definedName name="_xlnm.Print_Area" localSheetId="0">'podsumowanie WOM'!$B$1:$O$41</definedName>
    <definedName name="płeć">Arkusz3!$A:$A</definedName>
    <definedName name="płeć1">Arkusz3!$A$2:$A$3</definedName>
  </definedNames>
  <calcPr calcId="191029" iterateDelta="1E-4"/>
</workbook>
</file>

<file path=xl/calcChain.xml><?xml version="1.0" encoding="utf-8"?>
<calcChain xmlns="http://schemas.openxmlformats.org/spreadsheetml/2006/main">
  <c r="M1581" i="1" l="1"/>
  <c r="M1580" i="1"/>
  <c r="M1582" i="1" s="1"/>
  <c r="M1577" i="1"/>
  <c r="M1576" i="1"/>
  <c r="M1575" i="1"/>
  <c r="M1574" i="1"/>
  <c r="M1578" i="1" s="1"/>
  <c r="I31" i="1"/>
  <c r="M30" i="1"/>
  <c r="M26" i="1"/>
  <c r="M20" i="1"/>
</calcChain>
</file>

<file path=xl/sharedStrings.xml><?xml version="1.0" encoding="utf-8"?>
<sst xmlns="http://schemas.openxmlformats.org/spreadsheetml/2006/main" count="329" uniqueCount="184">
  <si>
    <t>rok</t>
  </si>
  <si>
    <t>piłka nożna K</t>
  </si>
  <si>
    <t>liczba młodzików</t>
  </si>
  <si>
    <t>liczba juniorów młodszych</t>
  </si>
  <si>
    <t xml:space="preserve">liczba juniorów </t>
  </si>
  <si>
    <t>liczba młodzieżowców</t>
  </si>
  <si>
    <t>Suma</t>
  </si>
  <si>
    <t>liczba kobiet ogółem</t>
  </si>
  <si>
    <t>liczba mężczyzn ogółem</t>
  </si>
  <si>
    <t>baseball</t>
  </si>
  <si>
    <t>piłka wodna</t>
  </si>
  <si>
    <t>karate tradycyjne</t>
  </si>
  <si>
    <t>tenis stołowy</t>
  </si>
  <si>
    <t>akrobatyka</t>
  </si>
  <si>
    <t>lekka atletyka</t>
  </si>
  <si>
    <t>żeglarstwo</t>
  </si>
  <si>
    <t>gimnastyka artystyczna</t>
  </si>
  <si>
    <t>taekwondo ITF</t>
  </si>
  <si>
    <t>wioślarstwo</t>
  </si>
  <si>
    <t>pływanie synchroniczne</t>
  </si>
  <si>
    <t>pływanie</t>
  </si>
  <si>
    <t>boks</t>
  </si>
  <si>
    <t>taekwondo olimpijskie</t>
  </si>
  <si>
    <t>szachy</t>
  </si>
  <si>
    <t>karate kyokushin</t>
  </si>
  <si>
    <t>łucznictwo</t>
  </si>
  <si>
    <t>sumo</t>
  </si>
  <si>
    <t>podnoszenie ciężarów</t>
  </si>
  <si>
    <t>szermierka</t>
  </si>
  <si>
    <t>kolarstwo</t>
  </si>
  <si>
    <t>narciarstwo klasyczne</t>
  </si>
  <si>
    <t>biathlon</t>
  </si>
  <si>
    <t>jeździectwo</t>
  </si>
  <si>
    <t>badminton</t>
  </si>
  <si>
    <t>strzelectwo sportowe</t>
  </si>
  <si>
    <t>triathlon</t>
  </si>
  <si>
    <t>brydż sportowy</t>
  </si>
  <si>
    <t>narciarstwo alpejskie</t>
  </si>
  <si>
    <t>łyżwiarstwo szybkie</t>
  </si>
  <si>
    <t>curling</t>
  </si>
  <si>
    <t>snowboard</t>
  </si>
  <si>
    <t>skoki do wody</t>
  </si>
  <si>
    <t>K</t>
  </si>
  <si>
    <t>kategoria wiekowa</t>
  </si>
  <si>
    <t>dyscyplina</t>
  </si>
  <si>
    <t>punkty</t>
  </si>
  <si>
    <t>nazwa klubu</t>
  </si>
  <si>
    <t>płeć</t>
  </si>
  <si>
    <t>judo</t>
  </si>
  <si>
    <t>piłka ręczna</t>
  </si>
  <si>
    <t>softball</t>
  </si>
  <si>
    <t>gimnastyka sportowa M</t>
  </si>
  <si>
    <t>bieg na orientację</t>
  </si>
  <si>
    <t>zapasy</t>
  </si>
  <si>
    <t>kajakarstwo</t>
  </si>
  <si>
    <t>pięciobój  nowoczesny</t>
  </si>
  <si>
    <t>piłka siatkowa</t>
  </si>
  <si>
    <t>tenis ziemny</t>
  </si>
  <si>
    <t>M</t>
  </si>
  <si>
    <t>kategorie wiekowe</t>
  </si>
  <si>
    <t>MWD</t>
  </si>
  <si>
    <t>MWM</t>
  </si>
  <si>
    <t>MWJm</t>
  </si>
  <si>
    <t>MWJ</t>
  </si>
  <si>
    <t>TECHNICZE - NIE ZMIENIAC !!!!!!</t>
  </si>
  <si>
    <t>LEGENDA - kategoria wiekowa</t>
  </si>
  <si>
    <t>suma punktów</t>
  </si>
  <si>
    <t>1.</t>
  </si>
  <si>
    <t>2.</t>
  </si>
  <si>
    <t>3.</t>
  </si>
  <si>
    <t>5.</t>
  </si>
  <si>
    <t>7.</t>
  </si>
  <si>
    <t>8.</t>
  </si>
  <si>
    <t>9.</t>
  </si>
  <si>
    <t>10.</t>
  </si>
  <si>
    <t xml:space="preserve">Generalna klasyfikacja końcowa </t>
  </si>
  <si>
    <t>l.p.</t>
  </si>
  <si>
    <t>liczba - dzieci</t>
  </si>
  <si>
    <t>liczba - młodzik</t>
  </si>
  <si>
    <t>liczba - junior młodszy</t>
  </si>
  <si>
    <t xml:space="preserve">liczba - junior </t>
  </si>
  <si>
    <t>nazwa Klubu</t>
  </si>
  <si>
    <t>L.p.</t>
  </si>
  <si>
    <t xml:space="preserve">Mistrzostwa Warszawy Dzieci </t>
  </si>
  <si>
    <t xml:space="preserve">Mistrzostwa Warszawy Młodzików </t>
  </si>
  <si>
    <t xml:space="preserve">Mistrzostwa Warszawy Juniorów Młodszych </t>
  </si>
  <si>
    <t>Mistrzostwa Warszawy Juniorów</t>
  </si>
  <si>
    <t>11.</t>
  </si>
  <si>
    <t xml:space="preserve"> 2022 - statystyka</t>
  </si>
  <si>
    <t>nazwisko</t>
  </si>
  <si>
    <t>imię</t>
  </si>
  <si>
    <t>Płoskonka</t>
  </si>
  <si>
    <t>Liliana</t>
  </si>
  <si>
    <t>UKS Żoliborz</t>
  </si>
  <si>
    <t>Rzeczkowska</t>
  </si>
  <si>
    <t>Alicja</t>
  </si>
  <si>
    <t>UKS G-8 Bielany</t>
  </si>
  <si>
    <t>Lutomirska</t>
  </si>
  <si>
    <t>Joanna</t>
  </si>
  <si>
    <t>UKS Orzełki</t>
  </si>
  <si>
    <t>4.</t>
  </si>
  <si>
    <t>Panufnik</t>
  </si>
  <si>
    <t>Kalina</t>
  </si>
  <si>
    <t>SP267</t>
  </si>
  <si>
    <t>Kozerska</t>
  </si>
  <si>
    <t>Antonina</t>
  </si>
  <si>
    <t>niezrzeszony</t>
  </si>
  <si>
    <t>6.</t>
  </si>
  <si>
    <t>Jatkowski</t>
  </si>
  <si>
    <t>Stanisław</t>
  </si>
  <si>
    <t>KS AZS AWF Warszawa</t>
  </si>
  <si>
    <t>Pawlina</t>
  </si>
  <si>
    <t>Mateusz</t>
  </si>
  <si>
    <t>Kalwajtys</t>
  </si>
  <si>
    <t>Jakub</t>
  </si>
  <si>
    <t>SPP Legia Warszawa</t>
  </si>
  <si>
    <t>5-6.</t>
  </si>
  <si>
    <t xml:space="preserve">Zubakhin </t>
  </si>
  <si>
    <t>Yevgeniy</t>
  </si>
  <si>
    <t>Dąbrowski</t>
  </si>
  <si>
    <t>Cezary</t>
  </si>
  <si>
    <t>UKS 307 Warszawa - Mokotów</t>
  </si>
  <si>
    <t>7-8.</t>
  </si>
  <si>
    <t>SP 267</t>
  </si>
  <si>
    <t>Sobczak</t>
  </si>
  <si>
    <t>Ignacy</t>
  </si>
  <si>
    <t>DNF</t>
  </si>
  <si>
    <t>12.</t>
  </si>
  <si>
    <t>Weronika</t>
  </si>
  <si>
    <t>13.</t>
  </si>
  <si>
    <t>Skowrońska</t>
  </si>
  <si>
    <t>Daria</t>
  </si>
  <si>
    <t>14.</t>
  </si>
  <si>
    <t>Jachimiak</t>
  </si>
  <si>
    <t>Lena</t>
  </si>
  <si>
    <t>15.</t>
  </si>
  <si>
    <t>Michna</t>
  </si>
  <si>
    <t>Maja</t>
  </si>
  <si>
    <t>4*</t>
  </si>
  <si>
    <t>16.</t>
  </si>
  <si>
    <t>Adam</t>
  </si>
  <si>
    <t>17.</t>
  </si>
  <si>
    <t>Cisek</t>
  </si>
  <si>
    <t>Antoni</t>
  </si>
  <si>
    <t>18.</t>
  </si>
  <si>
    <t>Korol</t>
  </si>
  <si>
    <t>Wiktor</t>
  </si>
  <si>
    <t>19.</t>
  </si>
  <si>
    <t>Chodkowski</t>
  </si>
  <si>
    <t>20.</t>
  </si>
  <si>
    <t>Ziendara</t>
  </si>
  <si>
    <t>Franciszek</t>
  </si>
  <si>
    <t>21.</t>
  </si>
  <si>
    <t>Kliber</t>
  </si>
  <si>
    <t>Aleksander</t>
  </si>
  <si>
    <t>3*</t>
  </si>
  <si>
    <t>22.</t>
  </si>
  <si>
    <t>Duban</t>
  </si>
  <si>
    <t>Aleksandra</t>
  </si>
  <si>
    <t>9*</t>
  </si>
  <si>
    <t>23.</t>
  </si>
  <si>
    <t>Pajdzińska</t>
  </si>
  <si>
    <t>Gabriela</t>
  </si>
  <si>
    <t>7*</t>
  </si>
  <si>
    <t>24.</t>
  </si>
  <si>
    <t>Suchan</t>
  </si>
  <si>
    <t>25.</t>
  </si>
  <si>
    <t>Waniewski</t>
  </si>
  <si>
    <t>Łukasz</t>
  </si>
  <si>
    <t>26.</t>
  </si>
  <si>
    <t>Czarnecki</t>
  </si>
  <si>
    <t>Igor</t>
  </si>
  <si>
    <t>6*</t>
  </si>
  <si>
    <t>27.</t>
  </si>
  <si>
    <t>Tyndzik</t>
  </si>
  <si>
    <t>Eleeonora</t>
  </si>
  <si>
    <t>12*</t>
  </si>
  <si>
    <t>28.</t>
  </si>
  <si>
    <t>Polski</t>
  </si>
  <si>
    <t>29.</t>
  </si>
  <si>
    <t>Mościcki-Zanchi</t>
  </si>
  <si>
    <t>Patryk</t>
  </si>
  <si>
    <t>10*</t>
  </si>
  <si>
    <t>MWJmł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</si>
</sst>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_ ;[Red]\-#,##0\ "/>
  </numFmts>
  <fonts count="13">
    <font>
      <sz val="11"/>
      <color theme="1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20"/>
      <color rgb="FFFF000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22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2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88">
    <xf numFmtId="0" fontId="0" fillId="0" borderId="0" xfId="0"/>
    <xf numFmtId="0" fontId="2" fillId="0" borderId="1" xfId="1" applyFont="1" applyFill="1" applyBorder="1" applyAlignment="1">
      <alignment wrapText="1"/>
    </xf>
    <xf numFmtId="0" fontId="4" fillId="0" borderId="2" xfId="0" applyFont="1" applyBorder="1"/>
    <xf numFmtId="0" fontId="4" fillId="0" borderId="0" xfId="0" applyFont="1"/>
    <xf numFmtId="0" fontId="6" fillId="0" borderId="3" xfId="2" applyBorder="1" applyAlignment="1">
      <alignment horizontal="left" vertical="center" wrapText="1"/>
    </xf>
    <xf numFmtId="0" fontId="7" fillId="0" borderId="0" xfId="0" applyFont="1"/>
    <xf numFmtId="0" fontId="7" fillId="0" borderId="0" xfId="0" applyFont="1" applyFill="1"/>
    <xf numFmtId="0" fontId="0" fillId="0" borderId="0" xfId="0" applyAlignment="1">
      <alignment wrapText="1"/>
    </xf>
    <xf numFmtId="0" fontId="8" fillId="0" borderId="0" xfId="0" applyFont="1"/>
    <xf numFmtId="0" fontId="9" fillId="0" borderId="0" xfId="0" applyFont="1"/>
    <xf numFmtId="0" fontId="5" fillId="0" borderId="15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/>
    </xf>
    <xf numFmtId="0" fontId="5" fillId="4" borderId="18" xfId="0" applyFont="1" applyFill="1" applyBorder="1" applyAlignment="1">
      <alignment horizontal="left" vertical="center"/>
    </xf>
    <xf numFmtId="0" fontId="10" fillId="0" borderId="20" xfId="1" applyFont="1" applyBorder="1" applyAlignment="1">
      <alignment horizontal="center"/>
    </xf>
    <xf numFmtId="0" fontId="11" fillId="0" borderId="21" xfId="0" applyFont="1" applyBorder="1"/>
    <xf numFmtId="0" fontId="11" fillId="0" borderId="0" xfId="0" applyFont="1"/>
    <xf numFmtId="0" fontId="6" fillId="0" borderId="22" xfId="0" applyFont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23" xfId="0" applyFont="1" applyFill="1" applyBorder="1" applyAlignment="1">
      <alignment horizontal="left"/>
    </xf>
    <xf numFmtId="0" fontId="6" fillId="0" borderId="23" xfId="0" applyFont="1" applyFill="1" applyBorder="1" applyAlignment="1">
      <alignment horizontal="center"/>
    </xf>
    <xf numFmtId="0" fontId="6" fillId="0" borderId="23" xfId="0" applyFont="1" applyBorder="1" applyAlignment="1">
      <alignment horizontal="center"/>
    </xf>
    <xf numFmtId="164" fontId="6" fillId="0" borderId="24" xfId="0" applyNumberFormat="1" applyFont="1" applyBorder="1" applyAlignment="1">
      <alignment horizontal="center"/>
    </xf>
    <xf numFmtId="0" fontId="11" fillId="0" borderId="0" xfId="0" applyFont="1" applyAlignment="1"/>
    <xf numFmtId="0" fontId="12" fillId="0" borderId="0" xfId="0" applyFont="1" applyAlignment="1"/>
    <xf numFmtId="0" fontId="6" fillId="0" borderId="26" xfId="0" applyFont="1" applyFill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164" fontId="4" fillId="3" borderId="2" xfId="0" applyNumberFormat="1" applyFont="1" applyFill="1" applyBorder="1" applyAlignment="1"/>
    <xf numFmtId="0" fontId="4" fillId="0" borderId="6" xfId="0" applyFont="1" applyBorder="1" applyAlignment="1"/>
    <xf numFmtId="165" fontId="6" fillId="0" borderId="6" xfId="0" applyNumberFormat="1" applyFont="1" applyBorder="1" applyAlignment="1">
      <alignment horizontal="right"/>
    </xf>
    <xf numFmtId="0" fontId="4" fillId="0" borderId="10" xfId="0" applyFont="1" applyBorder="1" applyAlignment="1"/>
    <xf numFmtId="165" fontId="6" fillId="0" borderId="10" xfId="0" applyNumberFormat="1" applyFont="1" applyBorder="1" applyAlignment="1">
      <alignment horizontal="right"/>
    </xf>
    <xf numFmtId="0" fontId="4" fillId="0" borderId="7" xfId="0" applyFont="1" applyBorder="1" applyAlignment="1"/>
    <xf numFmtId="165" fontId="6" fillId="0" borderId="7" xfId="0" applyNumberFormat="1" applyFont="1" applyBorder="1" applyAlignment="1">
      <alignment horizontal="right"/>
    </xf>
    <xf numFmtId="0" fontId="4" fillId="0" borderId="25" xfId="0" applyFont="1" applyBorder="1" applyAlignment="1">
      <alignment horizontal="right"/>
    </xf>
    <xf numFmtId="165" fontId="4" fillId="3" borderId="2" xfId="0" applyNumberFormat="1" applyFont="1" applyFill="1" applyBorder="1" applyAlignment="1">
      <alignment horizontal="right"/>
    </xf>
    <xf numFmtId="0" fontId="4" fillId="0" borderId="0" xfId="0" applyFont="1" applyAlignment="1"/>
    <xf numFmtId="165" fontId="4" fillId="0" borderId="27" xfId="0" applyNumberFormat="1" applyFont="1" applyBorder="1" applyAlignment="1"/>
    <xf numFmtId="0" fontId="4" fillId="0" borderId="12" xfId="0" applyFont="1" applyBorder="1" applyAlignment="1"/>
    <xf numFmtId="165" fontId="6" fillId="0" borderId="12" xfId="0" applyNumberFormat="1" applyFont="1" applyBorder="1" applyAlignment="1"/>
    <xf numFmtId="0" fontId="4" fillId="0" borderId="13" xfId="0" applyFont="1" applyBorder="1" applyAlignment="1"/>
    <xf numFmtId="165" fontId="6" fillId="0" borderId="13" xfId="0" applyNumberFormat="1" applyFont="1" applyBorder="1" applyAlignment="1"/>
    <xf numFmtId="164" fontId="6" fillId="0" borderId="28" xfId="0" applyNumberFormat="1" applyFont="1" applyBorder="1" applyAlignment="1">
      <alignment horizontal="center"/>
    </xf>
    <xf numFmtId="165" fontId="4" fillId="3" borderId="2" xfId="0" applyNumberFormat="1" applyFont="1" applyFill="1" applyBorder="1" applyAlignment="1"/>
    <xf numFmtId="0" fontId="6" fillId="0" borderId="23" xfId="0" applyFont="1" applyBorder="1" applyAlignment="1">
      <alignment horizontal="left"/>
    </xf>
    <xf numFmtId="164" fontId="4" fillId="7" borderId="2" xfId="0" applyNumberFormat="1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6" fillId="0" borderId="26" xfId="0" applyFont="1" applyBorder="1" applyAlignment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0" fillId="2" borderId="19" xfId="1" applyFont="1" applyFill="1" applyBorder="1" applyAlignment="1">
      <alignment horizontal="center" vertical="center"/>
    </xf>
    <xf numFmtId="0" fontId="10" fillId="6" borderId="19" xfId="1" applyFont="1" applyFill="1" applyBorder="1" applyAlignment="1">
      <alignment horizontal="left" vertical="center"/>
    </xf>
    <xf numFmtId="0" fontId="4" fillId="0" borderId="30" xfId="0" applyFont="1" applyBorder="1" applyAlignment="1">
      <alignment horizontal="center"/>
    </xf>
    <xf numFmtId="0" fontId="6" fillId="0" borderId="31" xfId="0" applyFont="1" applyBorder="1" applyAlignment="1"/>
    <xf numFmtId="0" fontId="4" fillId="0" borderId="32" xfId="0" applyFont="1" applyBorder="1" applyAlignment="1">
      <alignment horizontal="center"/>
    </xf>
    <xf numFmtId="0" fontId="6" fillId="0" borderId="33" xfId="0" applyFont="1" applyBorder="1" applyAlignment="1"/>
    <xf numFmtId="164" fontId="6" fillId="0" borderId="32" xfId="0" applyNumberFormat="1" applyFont="1" applyFill="1" applyBorder="1" applyAlignment="1">
      <alignment horizontal="center"/>
    </xf>
    <xf numFmtId="0" fontId="1" fillId="0" borderId="33" xfId="1" applyFont="1" applyBorder="1" applyAlignment="1">
      <alignment horizontal="left" wrapText="1"/>
    </xf>
    <xf numFmtId="0" fontId="6" fillId="0" borderId="34" xfId="0" applyFont="1" applyBorder="1" applyAlignment="1">
      <alignment horizontal="left"/>
    </xf>
    <xf numFmtId="0" fontId="6" fillId="0" borderId="34" xfId="0" applyFont="1" applyFill="1" applyBorder="1" applyAlignment="1">
      <alignment horizontal="left"/>
    </xf>
    <xf numFmtId="0" fontId="6" fillId="0" borderId="33" xfId="0" applyFont="1" applyFill="1" applyBorder="1" applyAlignment="1">
      <alignment horizontal="left"/>
    </xf>
    <xf numFmtId="0" fontId="6" fillId="0" borderId="32" xfId="0" applyFont="1" applyBorder="1" applyAlignment="1"/>
    <xf numFmtId="164" fontId="6" fillId="0" borderId="32" xfId="0" applyNumberFormat="1" applyFont="1" applyBorder="1" applyAlignment="1">
      <alignment horizontal="center"/>
    </xf>
    <xf numFmtId="164" fontId="6" fillId="0" borderId="35" xfId="0" applyNumberFormat="1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6" fillId="0" borderId="37" xfId="0" applyFont="1" applyBorder="1" applyAlignment="1"/>
    <xf numFmtId="164" fontId="6" fillId="0" borderId="37" xfId="0" applyNumberFormat="1" applyFont="1" applyBorder="1" applyAlignment="1">
      <alignment horizontal="center"/>
    </xf>
    <xf numFmtId="164" fontId="6" fillId="0" borderId="30" xfId="0" applyNumberFormat="1" applyFont="1" applyFill="1" applyBorder="1" applyAlignment="1">
      <alignment horizontal="right"/>
    </xf>
    <xf numFmtId="164" fontId="6" fillId="0" borderId="32" xfId="0" applyNumberFormat="1" applyFont="1" applyFill="1" applyBorder="1" applyAlignment="1">
      <alignment horizontal="right"/>
    </xf>
    <xf numFmtId="0" fontId="3" fillId="4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</cellXfs>
  <cellStyles count="3">
    <cellStyle name="Normalny" xfId="0" builtinId="0"/>
    <cellStyle name="Normalny 2 2" xfId="2" xr:uid="{00000000-0005-0000-0000-000001000000}"/>
    <cellStyle name="Normalny_Arkusz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N1582"/>
  <sheetViews>
    <sheetView tabSelected="1" workbookViewId="0">
      <pane ySplit="1" topLeftCell="A2" activePane="bottomLeft" state="frozen"/>
      <selection pane="bottomLeft" activeCell="F36" sqref="F36"/>
    </sheetView>
  </sheetViews>
  <sheetFormatPr defaultRowHeight="14.25" customHeight="1"/>
  <cols>
    <col min="1" max="1" width="3" style="18" bestFit="1" customWidth="1"/>
    <col min="2" max="2" width="14.5" style="18" customWidth="1"/>
    <col min="3" max="3" width="10.5" style="18" customWidth="1"/>
    <col min="4" max="4" width="8.5" style="18" hidden="1" customWidth="1"/>
    <col min="5" max="5" width="6" style="58" customWidth="1"/>
    <col min="6" max="6" width="23.875" style="18" bestFit="1" customWidth="1"/>
    <col min="7" max="7" width="14.75" style="59" customWidth="1"/>
    <col min="8" max="8" width="16.375" style="18" bestFit="1" customWidth="1"/>
    <col min="9" max="9" width="7.875" style="58" customWidth="1"/>
    <col min="10" max="10" width="10" style="18" customWidth="1"/>
    <col min="11" max="11" width="5.25" style="18" customWidth="1"/>
    <col min="12" max="12" width="36.625" style="18" bestFit="1" customWidth="1"/>
    <col min="13" max="13" width="8.375" style="18" customWidth="1"/>
    <col min="14" max="14" width="36.625" style="18" bestFit="1" customWidth="1"/>
    <col min="15" max="15" width="9" style="18"/>
    <col min="16" max="16" width="36.5" style="18" customWidth="1"/>
    <col min="17" max="16384" width="9" style="18"/>
  </cols>
  <sheetData>
    <row r="1" spans="1:13" ht="23.25" customHeight="1">
      <c r="A1" s="60" t="s">
        <v>76</v>
      </c>
      <c r="B1" s="60" t="s">
        <v>89</v>
      </c>
      <c r="C1" s="60" t="s">
        <v>90</v>
      </c>
      <c r="D1" s="60" t="s">
        <v>0</v>
      </c>
      <c r="E1" s="60" t="s">
        <v>47</v>
      </c>
      <c r="F1" s="60" t="s">
        <v>46</v>
      </c>
      <c r="G1" s="61" t="s">
        <v>43</v>
      </c>
      <c r="H1" s="60" t="s">
        <v>44</v>
      </c>
      <c r="I1" s="60" t="s">
        <v>45</v>
      </c>
      <c r="J1" s="16"/>
      <c r="K1" s="17"/>
      <c r="L1" s="17"/>
      <c r="M1" s="17"/>
    </row>
    <row r="2" spans="1:13" s="25" customFormat="1" ht="14.25" customHeight="1">
      <c r="A2" s="19" t="s">
        <v>67</v>
      </c>
      <c r="B2" s="20" t="s">
        <v>91</v>
      </c>
      <c r="C2" s="20" t="s">
        <v>92</v>
      </c>
      <c r="D2" s="21"/>
      <c r="E2" s="22" t="s">
        <v>42</v>
      </c>
      <c r="F2" s="20" t="s">
        <v>93</v>
      </c>
      <c r="G2" s="22" t="s">
        <v>60</v>
      </c>
      <c r="H2" s="23" t="s">
        <v>35</v>
      </c>
      <c r="I2" s="24">
        <v>3</v>
      </c>
      <c r="K2" s="83" t="s">
        <v>75</v>
      </c>
      <c r="L2" s="84"/>
      <c r="M2" s="85"/>
    </row>
    <row r="3" spans="1:13" s="25" customFormat="1" ht="14.25" customHeight="1">
      <c r="A3" s="19" t="s">
        <v>68</v>
      </c>
      <c r="B3" s="20" t="s">
        <v>94</v>
      </c>
      <c r="C3" s="20" t="s">
        <v>95</v>
      </c>
      <c r="D3" s="21"/>
      <c r="E3" s="22" t="s">
        <v>42</v>
      </c>
      <c r="F3" s="20" t="s">
        <v>96</v>
      </c>
      <c r="G3" s="22" t="s">
        <v>60</v>
      </c>
      <c r="H3" s="23" t="s">
        <v>35</v>
      </c>
      <c r="I3" s="24">
        <v>2</v>
      </c>
      <c r="K3" s="86" t="s">
        <v>82</v>
      </c>
      <c r="L3" s="86" t="s">
        <v>81</v>
      </c>
      <c r="M3" s="81" t="s">
        <v>66</v>
      </c>
    </row>
    <row r="4" spans="1:13" s="25" customFormat="1" ht="14.25" customHeight="1">
      <c r="A4" s="19" t="s">
        <v>69</v>
      </c>
      <c r="B4" s="20" t="s">
        <v>97</v>
      </c>
      <c r="C4" s="20" t="s">
        <v>98</v>
      </c>
      <c r="D4" s="21"/>
      <c r="E4" s="22" t="s">
        <v>42</v>
      </c>
      <c r="F4" s="20" t="s">
        <v>99</v>
      </c>
      <c r="G4" s="22" t="s">
        <v>60</v>
      </c>
      <c r="H4" s="23" t="s">
        <v>35</v>
      </c>
      <c r="I4" s="24">
        <v>2</v>
      </c>
      <c r="K4" s="87"/>
      <c r="L4" s="87"/>
      <c r="M4" s="82"/>
    </row>
    <row r="5" spans="1:13" s="25" customFormat="1" ht="14.25" customHeight="1">
      <c r="A5" s="19" t="s">
        <v>100</v>
      </c>
      <c r="B5" s="20" t="s">
        <v>101</v>
      </c>
      <c r="C5" s="20" t="s">
        <v>102</v>
      </c>
      <c r="D5" s="21"/>
      <c r="E5" s="22" t="s">
        <v>42</v>
      </c>
      <c r="F5" s="20" t="s">
        <v>103</v>
      </c>
      <c r="G5" s="22" t="s">
        <v>60</v>
      </c>
      <c r="H5" s="23" t="s">
        <v>35</v>
      </c>
      <c r="I5" s="24">
        <v>1</v>
      </c>
      <c r="K5" s="62" t="s">
        <v>67</v>
      </c>
      <c r="L5" s="63" t="s">
        <v>96</v>
      </c>
      <c r="M5" s="77">
        <v>38</v>
      </c>
    </row>
    <row r="6" spans="1:13" s="25" customFormat="1" ht="14.25" customHeight="1">
      <c r="A6" s="19" t="s">
        <v>70</v>
      </c>
      <c r="B6" s="27" t="s">
        <v>104</v>
      </c>
      <c r="C6" s="27" t="s">
        <v>105</v>
      </c>
      <c r="D6" s="21"/>
      <c r="E6" s="22" t="s">
        <v>42</v>
      </c>
      <c r="F6" s="27" t="s">
        <v>106</v>
      </c>
      <c r="G6" s="22" t="s">
        <v>60</v>
      </c>
      <c r="H6" s="23" t="s">
        <v>35</v>
      </c>
      <c r="I6" s="24">
        <v>1</v>
      </c>
      <c r="K6" s="64" t="s">
        <v>68</v>
      </c>
      <c r="L6" s="65" t="s">
        <v>93</v>
      </c>
      <c r="M6" s="78">
        <v>18</v>
      </c>
    </row>
    <row r="7" spans="1:13" s="25" customFormat="1" ht="14.25" customHeight="1">
      <c r="A7" s="19" t="s">
        <v>107</v>
      </c>
      <c r="B7" s="20" t="s">
        <v>108</v>
      </c>
      <c r="C7" s="20" t="s">
        <v>109</v>
      </c>
      <c r="D7" s="21"/>
      <c r="E7" s="22" t="s">
        <v>58</v>
      </c>
      <c r="F7" s="20" t="s">
        <v>96</v>
      </c>
      <c r="G7" s="22" t="s">
        <v>60</v>
      </c>
      <c r="H7" s="23" t="s">
        <v>35</v>
      </c>
      <c r="I7" s="24">
        <v>3</v>
      </c>
      <c r="K7" s="64" t="s">
        <v>69</v>
      </c>
      <c r="L7" s="67" t="s">
        <v>110</v>
      </c>
      <c r="M7" s="78">
        <v>5</v>
      </c>
    </row>
    <row r="8" spans="1:13" s="25" customFormat="1" ht="14.25" customHeight="1">
      <c r="A8" s="19" t="s">
        <v>71</v>
      </c>
      <c r="B8" s="20" t="s">
        <v>111</v>
      </c>
      <c r="C8" s="20" t="s">
        <v>112</v>
      </c>
      <c r="D8" s="21"/>
      <c r="E8" s="22" t="s">
        <v>58</v>
      </c>
      <c r="F8" s="20" t="s">
        <v>96</v>
      </c>
      <c r="G8" s="22" t="s">
        <v>60</v>
      </c>
      <c r="H8" s="23" t="s">
        <v>35</v>
      </c>
      <c r="I8" s="24">
        <v>2</v>
      </c>
      <c r="K8" s="64" t="s">
        <v>100</v>
      </c>
      <c r="L8" s="68" t="s">
        <v>106</v>
      </c>
      <c r="M8" s="78">
        <v>4</v>
      </c>
    </row>
    <row r="9" spans="1:13" s="25" customFormat="1" ht="14.25" customHeight="1">
      <c r="A9" s="19" t="s">
        <v>72</v>
      </c>
      <c r="B9" s="20" t="s">
        <v>113</v>
      </c>
      <c r="C9" s="20" t="s">
        <v>114</v>
      </c>
      <c r="D9" s="21"/>
      <c r="E9" s="22" t="s">
        <v>58</v>
      </c>
      <c r="F9" s="20" t="s">
        <v>115</v>
      </c>
      <c r="G9" s="22" t="s">
        <v>60</v>
      </c>
      <c r="H9" s="23" t="s">
        <v>35</v>
      </c>
      <c r="I9" s="24">
        <v>2</v>
      </c>
      <c r="K9" s="64" t="s">
        <v>116</v>
      </c>
      <c r="L9" s="65" t="s">
        <v>115</v>
      </c>
      <c r="M9" s="78">
        <v>2</v>
      </c>
    </row>
    <row r="10" spans="1:13" s="25" customFormat="1" ht="14.25" customHeight="1">
      <c r="A10" s="19" t="s">
        <v>73</v>
      </c>
      <c r="B10" s="20" t="s">
        <v>117</v>
      </c>
      <c r="C10" s="20" t="s">
        <v>118</v>
      </c>
      <c r="D10" s="21"/>
      <c r="E10" s="22" t="s">
        <v>58</v>
      </c>
      <c r="F10" s="20" t="s">
        <v>96</v>
      </c>
      <c r="G10" s="22" t="s">
        <v>60</v>
      </c>
      <c r="H10" s="23" t="s">
        <v>35</v>
      </c>
      <c r="I10" s="24">
        <v>1</v>
      </c>
      <c r="K10" s="64" t="s">
        <v>116</v>
      </c>
      <c r="L10" s="69" t="s">
        <v>99</v>
      </c>
      <c r="M10" s="78">
        <v>2</v>
      </c>
    </row>
    <row r="11" spans="1:13" s="25" customFormat="1" ht="14.25" customHeight="1">
      <c r="A11" s="19" t="s">
        <v>74</v>
      </c>
      <c r="B11" s="20" t="s">
        <v>119</v>
      </c>
      <c r="C11" s="20" t="s">
        <v>120</v>
      </c>
      <c r="D11" s="21"/>
      <c r="E11" s="22" t="s">
        <v>58</v>
      </c>
      <c r="F11" s="20" t="s">
        <v>121</v>
      </c>
      <c r="G11" s="22" t="s">
        <v>60</v>
      </c>
      <c r="H11" s="23" t="s">
        <v>35</v>
      </c>
      <c r="I11" s="24">
        <v>1</v>
      </c>
      <c r="K11" s="64" t="s">
        <v>122</v>
      </c>
      <c r="L11" s="68" t="s">
        <v>123</v>
      </c>
      <c r="M11" s="78">
        <v>1</v>
      </c>
    </row>
    <row r="12" spans="1:13" s="25" customFormat="1" ht="14.25" customHeight="1">
      <c r="A12" s="19" t="s">
        <v>87</v>
      </c>
      <c r="B12" s="27" t="s">
        <v>124</v>
      </c>
      <c r="C12" s="27" t="s">
        <v>125</v>
      </c>
      <c r="D12" s="21"/>
      <c r="E12" s="22" t="s">
        <v>58</v>
      </c>
      <c r="F12" s="27" t="s">
        <v>106</v>
      </c>
      <c r="G12" s="22" t="s">
        <v>60</v>
      </c>
      <c r="H12" s="23" t="s">
        <v>35</v>
      </c>
      <c r="I12" s="24" t="s">
        <v>126</v>
      </c>
      <c r="K12" s="64" t="s">
        <v>122</v>
      </c>
      <c r="L12" s="70" t="s">
        <v>121</v>
      </c>
      <c r="M12" s="78">
        <v>1</v>
      </c>
    </row>
    <row r="13" spans="1:13" s="25" customFormat="1" ht="14.25" customHeight="1">
      <c r="A13" s="19" t="s">
        <v>127</v>
      </c>
      <c r="B13" s="20" t="s">
        <v>104</v>
      </c>
      <c r="C13" s="20" t="s">
        <v>128</v>
      </c>
      <c r="D13" s="21"/>
      <c r="E13" s="22" t="s">
        <v>42</v>
      </c>
      <c r="F13" s="20" t="s">
        <v>93</v>
      </c>
      <c r="G13" s="22" t="s">
        <v>61</v>
      </c>
      <c r="H13" s="23" t="s">
        <v>35</v>
      </c>
      <c r="I13" s="24">
        <v>6</v>
      </c>
      <c r="K13" s="64" t="s">
        <v>73</v>
      </c>
      <c r="L13" s="65"/>
      <c r="M13" s="66"/>
    </row>
    <row r="14" spans="1:13" s="25" customFormat="1" ht="14.25" customHeight="1">
      <c r="A14" s="19" t="s">
        <v>129</v>
      </c>
      <c r="B14" s="20" t="s">
        <v>130</v>
      </c>
      <c r="C14" s="20" t="s">
        <v>131</v>
      </c>
      <c r="D14" s="21"/>
      <c r="E14" s="22" t="s">
        <v>42</v>
      </c>
      <c r="F14" s="20" t="s">
        <v>110</v>
      </c>
      <c r="G14" s="22" t="s">
        <v>61</v>
      </c>
      <c r="H14" s="23" t="s">
        <v>35</v>
      </c>
      <c r="I14" s="24">
        <v>5</v>
      </c>
      <c r="K14" s="64" t="s">
        <v>74</v>
      </c>
      <c r="L14" s="71"/>
      <c r="M14" s="72"/>
    </row>
    <row r="15" spans="1:13" s="25" customFormat="1" ht="14.25" customHeight="1">
      <c r="A15" s="19" t="s">
        <v>132</v>
      </c>
      <c r="B15" s="20" t="s">
        <v>133</v>
      </c>
      <c r="C15" s="20" t="s">
        <v>134</v>
      </c>
      <c r="D15" s="21"/>
      <c r="E15" s="22" t="s">
        <v>42</v>
      </c>
      <c r="F15" s="20" t="s">
        <v>96</v>
      </c>
      <c r="G15" s="22" t="s">
        <v>61</v>
      </c>
      <c r="H15" s="23" t="s">
        <v>35</v>
      </c>
      <c r="I15" s="24">
        <v>4</v>
      </c>
      <c r="K15" s="64" t="s">
        <v>87</v>
      </c>
      <c r="L15" s="71"/>
      <c r="M15" s="73"/>
    </row>
    <row r="16" spans="1:13" s="25" customFormat="1" ht="14.25" customHeight="1">
      <c r="A16" s="19" t="s">
        <v>135</v>
      </c>
      <c r="B16" s="20" t="s">
        <v>136</v>
      </c>
      <c r="C16" s="20" t="s">
        <v>137</v>
      </c>
      <c r="D16" s="21"/>
      <c r="E16" s="22" t="s">
        <v>42</v>
      </c>
      <c r="F16" s="20" t="s">
        <v>96</v>
      </c>
      <c r="G16" s="22" t="s">
        <v>61</v>
      </c>
      <c r="H16" s="23" t="s">
        <v>35</v>
      </c>
      <c r="I16" s="24" t="s">
        <v>138</v>
      </c>
      <c r="K16" s="64" t="s">
        <v>127</v>
      </c>
      <c r="L16" s="71"/>
      <c r="M16" s="73"/>
    </row>
    <row r="17" spans="1:14" s="25" customFormat="1" ht="14.25" customHeight="1">
      <c r="A17" s="19" t="s">
        <v>139</v>
      </c>
      <c r="B17" s="20" t="s">
        <v>119</v>
      </c>
      <c r="C17" s="20" t="s">
        <v>140</v>
      </c>
      <c r="D17" s="21"/>
      <c r="E17" s="22" t="s">
        <v>58</v>
      </c>
      <c r="F17" s="20" t="s">
        <v>96</v>
      </c>
      <c r="G17" s="22" t="s">
        <v>61</v>
      </c>
      <c r="H17" s="23" t="s">
        <v>35</v>
      </c>
      <c r="I17" s="24">
        <v>6</v>
      </c>
      <c r="K17" s="64" t="s">
        <v>129</v>
      </c>
      <c r="L17" s="71"/>
      <c r="M17" s="73"/>
    </row>
    <row r="18" spans="1:14" s="25" customFormat="1" ht="14.25" customHeight="1">
      <c r="A18" s="19" t="s">
        <v>141</v>
      </c>
      <c r="B18" s="20" t="s">
        <v>142</v>
      </c>
      <c r="C18" s="20" t="s">
        <v>143</v>
      </c>
      <c r="D18" s="21"/>
      <c r="E18" s="22" t="s">
        <v>58</v>
      </c>
      <c r="F18" s="20" t="s">
        <v>93</v>
      </c>
      <c r="G18" s="22" t="s">
        <v>61</v>
      </c>
      <c r="H18" s="23" t="s">
        <v>35</v>
      </c>
      <c r="I18" s="24">
        <v>5</v>
      </c>
      <c r="K18" s="64" t="s">
        <v>132</v>
      </c>
      <c r="L18" s="71"/>
      <c r="M18" s="72"/>
    </row>
    <row r="19" spans="1:14" s="25" customFormat="1" ht="14.25" customHeight="1">
      <c r="A19" s="19" t="s">
        <v>144</v>
      </c>
      <c r="B19" s="20" t="s">
        <v>145</v>
      </c>
      <c r="C19" s="20" t="s">
        <v>146</v>
      </c>
      <c r="D19" s="21"/>
      <c r="E19" s="22" t="s">
        <v>58</v>
      </c>
      <c r="F19" s="20" t="s">
        <v>93</v>
      </c>
      <c r="G19" s="22" t="s">
        <v>61</v>
      </c>
      <c r="H19" s="23" t="s">
        <v>35</v>
      </c>
      <c r="I19" s="24">
        <v>4</v>
      </c>
      <c r="K19" s="74" t="s">
        <v>135</v>
      </c>
      <c r="L19" s="75"/>
      <c r="M19" s="76"/>
    </row>
    <row r="20" spans="1:14" s="25" customFormat="1" ht="14.25" customHeight="1">
      <c r="A20" s="19" t="s">
        <v>147</v>
      </c>
      <c r="B20" s="20" t="s">
        <v>148</v>
      </c>
      <c r="C20" s="20" t="s">
        <v>125</v>
      </c>
      <c r="D20" s="21"/>
      <c r="E20" s="22" t="s">
        <v>58</v>
      </c>
      <c r="F20" s="20" t="s">
        <v>96</v>
      </c>
      <c r="G20" s="22" t="s">
        <v>61</v>
      </c>
      <c r="H20" s="23" t="s">
        <v>35</v>
      </c>
      <c r="I20" s="24">
        <v>4</v>
      </c>
      <c r="L20" s="29" t="s">
        <v>6</v>
      </c>
      <c r="M20" s="30">
        <f>SUM(M5:M19)</f>
        <v>71</v>
      </c>
    </row>
    <row r="21" spans="1:14" s="25" customFormat="1" ht="14.25" customHeight="1">
      <c r="A21" s="19" t="s">
        <v>149</v>
      </c>
      <c r="B21" s="20" t="s">
        <v>150</v>
      </c>
      <c r="C21" s="20" t="s">
        <v>151</v>
      </c>
      <c r="D21" s="21"/>
      <c r="E21" s="22" t="s">
        <v>58</v>
      </c>
      <c r="F21" s="20" t="s">
        <v>106</v>
      </c>
      <c r="G21" s="22" t="s">
        <v>61</v>
      </c>
      <c r="H21" s="23" t="s">
        <v>35</v>
      </c>
      <c r="I21" s="24">
        <v>3</v>
      </c>
      <c r="L21" s="83" t="s">
        <v>88</v>
      </c>
      <c r="M21" s="85"/>
    </row>
    <row r="22" spans="1:14" s="25" customFormat="1" ht="14.25" customHeight="1">
      <c r="A22" s="19" t="s">
        <v>152</v>
      </c>
      <c r="B22" s="20" t="s">
        <v>153</v>
      </c>
      <c r="C22" s="20" t="s">
        <v>154</v>
      </c>
      <c r="D22" s="21"/>
      <c r="E22" s="22" t="s">
        <v>58</v>
      </c>
      <c r="F22" s="20" t="s">
        <v>96</v>
      </c>
      <c r="G22" s="22" t="s">
        <v>61</v>
      </c>
      <c r="H22" s="23" t="s">
        <v>35</v>
      </c>
      <c r="I22" s="24" t="s">
        <v>155</v>
      </c>
      <c r="L22" s="31" t="s">
        <v>77</v>
      </c>
      <c r="M22" s="32">
        <v>11</v>
      </c>
    </row>
    <row r="23" spans="1:14" s="25" customFormat="1" ht="14.25" customHeight="1">
      <c r="A23" s="19" t="s">
        <v>156</v>
      </c>
      <c r="B23" s="20" t="s">
        <v>157</v>
      </c>
      <c r="C23" s="20" t="s">
        <v>158</v>
      </c>
      <c r="D23" s="21"/>
      <c r="E23" s="22" t="s">
        <v>42</v>
      </c>
      <c r="F23" s="20" t="s">
        <v>96</v>
      </c>
      <c r="G23" s="22" t="s">
        <v>62</v>
      </c>
      <c r="H23" s="23" t="s">
        <v>35</v>
      </c>
      <c r="I23" s="24" t="s">
        <v>159</v>
      </c>
      <c r="L23" s="33" t="s">
        <v>78</v>
      </c>
      <c r="M23" s="34">
        <v>10</v>
      </c>
    </row>
    <row r="24" spans="1:14" s="25" customFormat="1" ht="14.25" customHeight="1">
      <c r="A24" s="19" t="s">
        <v>160</v>
      </c>
      <c r="B24" s="20" t="s">
        <v>161</v>
      </c>
      <c r="C24" s="20" t="s">
        <v>162</v>
      </c>
      <c r="D24" s="21"/>
      <c r="E24" s="22" t="s">
        <v>42</v>
      </c>
      <c r="F24" s="20" t="s">
        <v>106</v>
      </c>
      <c r="G24" s="22" t="s">
        <v>62</v>
      </c>
      <c r="H24" s="23" t="s">
        <v>35</v>
      </c>
      <c r="I24" s="24" t="s">
        <v>163</v>
      </c>
      <c r="L24" s="33" t="s">
        <v>79</v>
      </c>
      <c r="M24" s="34">
        <v>5</v>
      </c>
      <c r="N24" s="26"/>
    </row>
    <row r="25" spans="1:14" s="25" customFormat="1" ht="14.25" customHeight="1">
      <c r="A25" s="19" t="s">
        <v>164</v>
      </c>
      <c r="B25" s="20" t="s">
        <v>165</v>
      </c>
      <c r="C25" s="20" t="s">
        <v>114</v>
      </c>
      <c r="D25" s="21"/>
      <c r="E25" s="22" t="s">
        <v>58</v>
      </c>
      <c r="F25" s="20" t="s">
        <v>96</v>
      </c>
      <c r="G25" s="22" t="s">
        <v>62</v>
      </c>
      <c r="H25" s="23" t="s">
        <v>35</v>
      </c>
      <c r="I25" s="24">
        <v>9</v>
      </c>
      <c r="L25" s="35" t="s">
        <v>80</v>
      </c>
      <c r="M25" s="36">
        <v>3</v>
      </c>
      <c r="N25" s="26"/>
    </row>
    <row r="26" spans="1:14" s="25" customFormat="1" ht="14.25" customHeight="1">
      <c r="A26" s="19" t="s">
        <v>166</v>
      </c>
      <c r="B26" s="20" t="s">
        <v>167</v>
      </c>
      <c r="C26" s="20" t="s">
        <v>168</v>
      </c>
      <c r="D26" s="21"/>
      <c r="E26" s="22" t="s">
        <v>58</v>
      </c>
      <c r="F26" s="20" t="s">
        <v>96</v>
      </c>
      <c r="G26" s="22" t="s">
        <v>62</v>
      </c>
      <c r="H26" s="23" t="s">
        <v>35</v>
      </c>
      <c r="I26" s="24">
        <v>7</v>
      </c>
      <c r="L26" s="37" t="s">
        <v>6</v>
      </c>
      <c r="M26" s="38">
        <f>SUM(M22:M25)</f>
        <v>29</v>
      </c>
      <c r="N26" s="26"/>
    </row>
    <row r="27" spans="1:14" s="25" customFormat="1" ht="14.25" customHeight="1">
      <c r="A27" s="19" t="s">
        <v>169</v>
      </c>
      <c r="B27" s="20" t="s">
        <v>170</v>
      </c>
      <c r="C27" s="20" t="s">
        <v>171</v>
      </c>
      <c r="D27" s="21"/>
      <c r="E27" s="22" t="s">
        <v>58</v>
      </c>
      <c r="F27" s="20" t="s">
        <v>96</v>
      </c>
      <c r="G27" s="22" t="s">
        <v>62</v>
      </c>
      <c r="H27" s="23" t="s">
        <v>35</v>
      </c>
      <c r="I27" s="24" t="s">
        <v>172</v>
      </c>
      <c r="L27" s="39"/>
      <c r="M27" s="40"/>
      <c r="N27" s="26"/>
    </row>
    <row r="28" spans="1:14" s="25" customFormat="1" ht="14.25" customHeight="1">
      <c r="A28" s="19" t="s">
        <v>173</v>
      </c>
      <c r="B28" s="21" t="s">
        <v>174</v>
      </c>
      <c r="C28" s="21" t="s">
        <v>175</v>
      </c>
      <c r="D28" s="21"/>
      <c r="E28" s="22" t="s">
        <v>42</v>
      </c>
      <c r="F28" s="20" t="s">
        <v>96</v>
      </c>
      <c r="G28" s="22" t="s">
        <v>63</v>
      </c>
      <c r="H28" s="23" t="s">
        <v>35</v>
      </c>
      <c r="I28" s="24" t="s">
        <v>176</v>
      </c>
      <c r="L28" s="41" t="s">
        <v>7</v>
      </c>
      <c r="M28" s="42">
        <v>12</v>
      </c>
      <c r="N28" s="26"/>
    </row>
    <row r="29" spans="1:14" s="25" customFormat="1" ht="14.25" customHeight="1">
      <c r="A29" s="19" t="s">
        <v>177</v>
      </c>
      <c r="B29" s="21" t="s">
        <v>178</v>
      </c>
      <c r="C29" s="21" t="s">
        <v>112</v>
      </c>
      <c r="D29" s="21"/>
      <c r="E29" s="22" t="s">
        <v>58</v>
      </c>
      <c r="F29" s="20" t="s">
        <v>96</v>
      </c>
      <c r="G29" s="22" t="s">
        <v>63</v>
      </c>
      <c r="H29" s="23" t="s">
        <v>35</v>
      </c>
      <c r="I29" s="24" t="s">
        <v>176</v>
      </c>
      <c r="L29" s="43" t="s">
        <v>8</v>
      </c>
      <c r="M29" s="44">
        <v>17</v>
      </c>
      <c r="N29" s="26"/>
    </row>
    <row r="30" spans="1:14" s="25" customFormat="1" ht="14.25" customHeight="1">
      <c r="A30" s="19" t="s">
        <v>179</v>
      </c>
      <c r="B30" s="20" t="s">
        <v>180</v>
      </c>
      <c r="C30" s="21" t="s">
        <v>181</v>
      </c>
      <c r="D30" s="21"/>
      <c r="E30" s="22" t="s">
        <v>58</v>
      </c>
      <c r="F30" s="20" t="s">
        <v>96</v>
      </c>
      <c r="G30" s="22" t="s">
        <v>63</v>
      </c>
      <c r="H30" s="23" t="s">
        <v>35</v>
      </c>
      <c r="I30" s="45" t="s">
        <v>182</v>
      </c>
      <c r="L30" s="37" t="s">
        <v>6</v>
      </c>
      <c r="M30" s="46">
        <f>SUM(M28:M29)</f>
        <v>29</v>
      </c>
      <c r="N30" s="26"/>
    </row>
    <row r="31" spans="1:14" s="25" customFormat="1" ht="14.25" customHeight="1">
      <c r="A31" s="19"/>
      <c r="B31" s="47"/>
      <c r="C31" s="47"/>
      <c r="D31" s="47"/>
      <c r="E31" s="23"/>
      <c r="F31" s="28"/>
      <c r="G31" s="47"/>
      <c r="H31" s="23"/>
      <c r="I31" s="48">
        <f>SUM(I2:I30)</f>
        <v>71</v>
      </c>
    </row>
    <row r="32" spans="1:14" ht="14.25" customHeight="1">
      <c r="A32" s="49"/>
      <c r="B32" s="50"/>
      <c r="C32" s="50"/>
      <c r="D32" s="50"/>
      <c r="E32" s="23"/>
      <c r="F32" s="50"/>
      <c r="G32" s="50"/>
      <c r="H32" s="51"/>
      <c r="I32" s="52"/>
      <c r="K32" s="53"/>
      <c r="L32" s="53"/>
      <c r="M32" s="53"/>
    </row>
    <row r="33" spans="1:13" ht="14.25" customHeight="1">
      <c r="A33" s="49"/>
      <c r="B33" s="50"/>
      <c r="C33" s="50"/>
      <c r="D33" s="50"/>
      <c r="E33" s="23"/>
      <c r="F33" s="54"/>
      <c r="G33" s="50"/>
      <c r="H33" s="51"/>
      <c r="I33" s="55"/>
      <c r="K33" s="53"/>
      <c r="L33" s="79" t="s">
        <v>65</v>
      </c>
      <c r="M33" s="80"/>
    </row>
    <row r="34" spans="1:13" ht="14.25" customHeight="1">
      <c r="A34" s="49"/>
      <c r="B34" s="56"/>
      <c r="C34" s="56"/>
      <c r="D34" s="57"/>
      <c r="E34" s="23"/>
      <c r="F34" s="54"/>
      <c r="G34" s="50"/>
      <c r="H34" s="51"/>
      <c r="I34" s="55"/>
      <c r="K34" s="53"/>
      <c r="L34" s="10" t="s">
        <v>83</v>
      </c>
      <c r="M34" s="13" t="s">
        <v>60</v>
      </c>
    </row>
    <row r="35" spans="1:13" ht="14.25" customHeight="1">
      <c r="A35" s="49"/>
      <c r="B35" s="56"/>
      <c r="C35" s="56"/>
      <c r="D35" s="57"/>
      <c r="E35" s="23"/>
      <c r="F35" s="54"/>
      <c r="G35" s="50"/>
      <c r="H35" s="51"/>
      <c r="I35" s="55"/>
      <c r="K35" s="53"/>
      <c r="L35" s="12" t="s">
        <v>84</v>
      </c>
      <c r="M35" s="14" t="s">
        <v>61</v>
      </c>
    </row>
    <row r="36" spans="1:13" ht="14.25" customHeight="1">
      <c r="A36" s="49"/>
      <c r="B36" s="56"/>
      <c r="C36" s="56"/>
      <c r="D36" s="57"/>
      <c r="E36" s="23"/>
      <c r="F36" s="54"/>
      <c r="G36" s="50"/>
      <c r="H36" s="51"/>
      <c r="I36" s="55"/>
      <c r="K36" s="53"/>
      <c r="L36" s="12" t="s">
        <v>85</v>
      </c>
      <c r="M36" s="14" t="s">
        <v>183</v>
      </c>
    </row>
    <row r="37" spans="1:13" ht="14.25" customHeight="1">
      <c r="A37" s="49"/>
      <c r="B37" s="56"/>
      <c r="C37" s="56"/>
      <c r="D37" s="57"/>
      <c r="E37" s="23"/>
      <c r="F37" s="56"/>
      <c r="G37" s="50"/>
      <c r="H37" s="51"/>
      <c r="I37" s="55"/>
      <c r="K37" s="53"/>
      <c r="L37" s="11" t="s">
        <v>86</v>
      </c>
      <c r="M37" s="15" t="s">
        <v>63</v>
      </c>
    </row>
    <row r="1573" spans="12:13" ht="14.25" customHeight="1">
      <c r="L1573" s="2" t="s">
        <v>2</v>
      </c>
    </row>
    <row r="1574" spans="12:13" ht="14.25" customHeight="1">
      <c r="L1574" s="2" t="s">
        <v>3</v>
      </c>
      <c r="M1574" s="2">
        <f>COUNTIF(G1561:G28189,"5mło")</f>
        <v>0</v>
      </c>
    </row>
    <row r="1575" spans="12:13" ht="14.25" customHeight="1">
      <c r="L1575" s="2" t="s">
        <v>4</v>
      </c>
      <c r="M1575" s="2">
        <f>COUNTIF(G1561:G28189,"4jmł")</f>
        <v>0</v>
      </c>
    </row>
    <row r="1576" spans="12:13" ht="14.25" customHeight="1">
      <c r="L1576" s="2" t="s">
        <v>5</v>
      </c>
      <c r="M1576" s="2">
        <f>COUNTIF(G1561:G28189,"3jun")</f>
        <v>0</v>
      </c>
    </row>
    <row r="1577" spans="12:13" ht="14.25" customHeight="1">
      <c r="L1577" s="2" t="s">
        <v>6</v>
      </c>
      <c r="M1577" s="2">
        <f>COUNTIF(G1561:G28189,"2mmp")</f>
        <v>0</v>
      </c>
    </row>
    <row r="1578" spans="12:13" ht="14.25" customHeight="1">
      <c r="L1578" s="3"/>
      <c r="M1578" s="2">
        <f>SUM(M1574:M1577)</f>
        <v>0</v>
      </c>
    </row>
    <row r="1579" spans="12:13" ht="14.25" customHeight="1">
      <c r="L1579" s="2" t="s">
        <v>7</v>
      </c>
      <c r="M1579" s="3"/>
    </row>
    <row r="1580" spans="12:13" ht="14.25" customHeight="1">
      <c r="L1580" s="2" t="s">
        <v>8</v>
      </c>
      <c r="M1580" s="2">
        <f>COUNTIF(E1561:E28189, "k")</f>
        <v>0</v>
      </c>
    </row>
    <row r="1581" spans="12:13" ht="14.25" customHeight="1">
      <c r="L1581" s="2" t="s">
        <v>6</v>
      </c>
      <c r="M1581" s="2">
        <f>COUNTIF(E1561:E28189, "m")</f>
        <v>0</v>
      </c>
    </row>
    <row r="1582" spans="12:13" ht="14.25" customHeight="1">
      <c r="M1582" s="2">
        <f>SUM(M1580:M1581)</f>
        <v>0</v>
      </c>
    </row>
  </sheetData>
  <autoFilter ref="B1:K102" xr:uid="{00000000-0009-0000-0000-000000000000}"/>
  <sortState ref="C20:G21">
    <sortCondition descending="1" ref="C20"/>
  </sortState>
  <mergeCells count="6">
    <mergeCell ref="L33:M33"/>
    <mergeCell ref="M3:M4"/>
    <mergeCell ref="K2:M2"/>
    <mergeCell ref="K3:K4"/>
    <mergeCell ref="L3:L4"/>
    <mergeCell ref="L21:M21"/>
  </mergeCells>
  <dataValidations count="3">
    <dataValidation type="list" allowBlank="1" showInputMessage="1" showErrorMessage="1" sqref="F1 G2:G105 F106:F1048576" xr:uid="{00000000-0002-0000-0000-000000000000}">
      <formula1>płeć1</formula1>
    </dataValidation>
    <dataValidation type="list" allowBlank="1" showInputMessage="1" showErrorMessage="1" sqref="H1 H106:H1048576" xr:uid="{00000000-0002-0000-0000-000001000000}">
      <formula1>kat_w</formula1>
    </dataValidation>
    <dataValidation type="list" allowBlank="1" showInputMessage="1" showErrorMessage="1" sqref="I1 J1:J105 I106:J1048576" xr:uid="{00000000-0002-0000-0000-000002000000}">
      <formula1>dyscyplina</formula1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35" sqref="A35"/>
    </sheetView>
  </sheetViews>
  <sheetFormatPr defaultRowHeight="14.25"/>
  <cols>
    <col min="1" max="1" width="48.75" customWidth="1"/>
  </cols>
  <sheetData>
    <row r="1" spans="1:1">
      <c r="A1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5"/>
  <sheetViews>
    <sheetView workbookViewId="0">
      <selection activeCell="E29" sqref="E29"/>
    </sheetView>
  </sheetViews>
  <sheetFormatPr defaultRowHeight="14.25"/>
  <cols>
    <col min="3" max="3" width="15.875" bestFit="1" customWidth="1"/>
    <col min="5" max="5" width="48.625" bestFit="1" customWidth="1"/>
  </cols>
  <sheetData>
    <row r="1" spans="1:5" ht="28.5">
      <c r="A1" t="s">
        <v>47</v>
      </c>
      <c r="B1" s="7" t="s">
        <v>59</v>
      </c>
      <c r="C1" t="s">
        <v>44</v>
      </c>
    </row>
    <row r="2" spans="1:5">
      <c r="A2" t="s">
        <v>42</v>
      </c>
      <c r="B2" s="8" t="s">
        <v>60</v>
      </c>
      <c r="C2" s="1" t="s">
        <v>38</v>
      </c>
    </row>
    <row r="3" spans="1:5">
      <c r="A3" t="s">
        <v>58</v>
      </c>
      <c r="B3" s="8" t="s">
        <v>61</v>
      </c>
      <c r="C3" s="1" t="s">
        <v>18</v>
      </c>
    </row>
    <row r="4" spans="1:5">
      <c r="B4" s="8" t="s">
        <v>62</v>
      </c>
      <c r="C4" s="1" t="s">
        <v>48</v>
      </c>
    </row>
    <row r="5" spans="1:5">
      <c r="B5" s="8" t="s">
        <v>63</v>
      </c>
      <c r="C5" s="1" t="s">
        <v>20</v>
      </c>
    </row>
    <row r="6" spans="1:5" ht="26.25">
      <c r="C6" s="1" t="s">
        <v>15</v>
      </c>
      <c r="E6" s="9" t="s">
        <v>64</v>
      </c>
    </row>
    <row r="7" spans="1:5">
      <c r="C7" s="1" t="s">
        <v>29</v>
      </c>
    </row>
    <row r="8" spans="1:5">
      <c r="C8" s="5" t="s">
        <v>9</v>
      </c>
    </row>
    <row r="9" spans="1:5">
      <c r="C9" s="5" t="s">
        <v>50</v>
      </c>
    </row>
    <row r="10" spans="1:5">
      <c r="C10" s="5" t="s">
        <v>21</v>
      </c>
    </row>
    <row r="11" spans="1:5">
      <c r="C11" s="6" t="s">
        <v>13</v>
      </c>
    </row>
    <row r="12" spans="1:5">
      <c r="C12" s="6" t="s">
        <v>16</v>
      </c>
    </row>
    <row r="13" spans="1:5">
      <c r="C13" s="6" t="s">
        <v>51</v>
      </c>
    </row>
    <row r="14" spans="1:5">
      <c r="C14" s="6" t="s">
        <v>52</v>
      </c>
    </row>
    <row r="15" spans="1:5">
      <c r="C15" s="6" t="s">
        <v>1</v>
      </c>
    </row>
    <row r="16" spans="1:5">
      <c r="C16" s="6" t="s">
        <v>49</v>
      </c>
    </row>
    <row r="17" spans="3:3">
      <c r="C17" s="6" t="s">
        <v>27</v>
      </c>
    </row>
    <row r="18" spans="3:3">
      <c r="C18" s="6" t="s">
        <v>26</v>
      </c>
    </row>
    <row r="19" spans="3:3">
      <c r="C19" s="6" t="s">
        <v>53</v>
      </c>
    </row>
    <row r="20" spans="3:3">
      <c r="C20" s="6" t="s">
        <v>14</v>
      </c>
    </row>
    <row r="21" spans="3:3">
      <c r="C21" s="6" t="s">
        <v>41</v>
      </c>
    </row>
    <row r="22" spans="3:3">
      <c r="C22" s="6" t="s">
        <v>19</v>
      </c>
    </row>
    <row r="23" spans="3:3">
      <c r="C23" s="6" t="s">
        <v>33</v>
      </c>
    </row>
    <row r="24" spans="3:3">
      <c r="C24" s="6" t="s">
        <v>31</v>
      </c>
    </row>
    <row r="25" spans="3:3">
      <c r="C25" s="6" t="s">
        <v>36</v>
      </c>
    </row>
    <row r="26" spans="3:3">
      <c r="C26" s="6" t="s">
        <v>39</v>
      </c>
    </row>
    <row r="27" spans="3:3">
      <c r="C27" s="6" t="s">
        <v>32</v>
      </c>
    </row>
    <row r="28" spans="3:3">
      <c r="C28" s="6" t="s">
        <v>54</v>
      </c>
    </row>
    <row r="29" spans="3:3">
      <c r="C29" s="6" t="s">
        <v>24</v>
      </c>
    </row>
    <row r="30" spans="3:3">
      <c r="C30" s="6" t="s">
        <v>11</v>
      </c>
    </row>
    <row r="31" spans="3:3">
      <c r="C31" s="6" t="s">
        <v>25</v>
      </c>
    </row>
    <row r="32" spans="3:3">
      <c r="C32" s="6" t="s">
        <v>37</v>
      </c>
    </row>
    <row r="33" spans="3:3">
      <c r="C33" s="6" t="s">
        <v>30</v>
      </c>
    </row>
    <row r="34" spans="3:3">
      <c r="C34" s="5" t="s">
        <v>40</v>
      </c>
    </row>
    <row r="35" spans="3:3">
      <c r="C35" s="6" t="s">
        <v>55</v>
      </c>
    </row>
    <row r="36" spans="3:3">
      <c r="C36" s="6" t="s">
        <v>56</v>
      </c>
    </row>
    <row r="37" spans="3:3">
      <c r="C37" s="6" t="s">
        <v>10</v>
      </c>
    </row>
    <row r="38" spans="3:3">
      <c r="C38" s="6" t="s">
        <v>34</v>
      </c>
    </row>
    <row r="39" spans="3:3">
      <c r="C39" s="6" t="s">
        <v>23</v>
      </c>
    </row>
    <row r="40" spans="3:3">
      <c r="C40" s="6" t="s">
        <v>28</v>
      </c>
    </row>
    <row r="41" spans="3:3">
      <c r="C41" s="6" t="s">
        <v>22</v>
      </c>
    </row>
    <row r="42" spans="3:3">
      <c r="C42" s="6" t="s">
        <v>17</v>
      </c>
    </row>
    <row r="43" spans="3:3">
      <c r="C43" s="6" t="s">
        <v>57</v>
      </c>
    </row>
    <row r="44" spans="3:3">
      <c r="C44" s="6" t="s">
        <v>12</v>
      </c>
    </row>
    <row r="45" spans="3:3">
      <c r="C45" s="6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6</vt:i4>
      </vt:variant>
    </vt:vector>
  </HeadingPairs>
  <TitlesOfParts>
    <vt:vector size="9" baseType="lpstr">
      <vt:lpstr>podsumowanie WOM</vt:lpstr>
      <vt:lpstr>Arkusz2</vt:lpstr>
      <vt:lpstr>Arkusz3</vt:lpstr>
      <vt:lpstr>dyscyplina</vt:lpstr>
      <vt:lpstr>kat.wiek.</vt:lpstr>
      <vt:lpstr>kat_w</vt:lpstr>
      <vt:lpstr>'podsumowanie WOM'!Obszar_wydruku</vt:lpstr>
      <vt:lpstr>płeć</vt:lpstr>
      <vt:lpstr>płeć1</vt:lpstr>
    </vt:vector>
  </TitlesOfParts>
  <Company>Urząd Miasta Stołecznego Warszawy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kklimek</dc:creator>
  <cp:lastModifiedBy>user</cp:lastModifiedBy>
  <cp:lastPrinted>2017-09-27T13:15:42Z</cp:lastPrinted>
  <dcterms:created xsi:type="dcterms:W3CDTF">2017-09-26T09:50:35Z</dcterms:created>
  <dcterms:modified xsi:type="dcterms:W3CDTF">2022-12-19T15:41:11Z</dcterms:modified>
</cp:coreProperties>
</file>